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ka-Naga\Documents\exel\"/>
    </mc:Choice>
  </mc:AlternateContent>
  <xr:revisionPtr revIDLastSave="0" documentId="8_{C6C00B00-1602-4EA5-B916-CE954873AE73}" xr6:coauthVersionLast="47" xr6:coauthVersionMax="47" xr10:uidLastSave="{00000000-0000-0000-0000-000000000000}"/>
  <bookViews>
    <workbookView xWindow="-120" yWindow="-120" windowWidth="29040" windowHeight="15840" xr2:uid="{71D75F68-A541-4D69-BB61-6030542034BD}"/>
  </bookViews>
  <sheets>
    <sheet name="使い方の説明" sheetId="2" r:id="rId1"/>
    <sheet name="シミュレーションシート" sheetId="1" r:id="rId2"/>
  </sheets>
  <definedNames>
    <definedName name="_xlnm.Print_Area" localSheetId="1">シミュレーションシート!$A$1:$N$23</definedName>
    <definedName name="_xlnm.Print_Area" localSheetId="0">使い方の説明!$A$1:$N$24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I16" i="1"/>
  <c r="J16" i="1"/>
  <c r="F18" i="2" l="1"/>
  <c r="E18" i="2"/>
  <c r="D18" i="2"/>
  <c r="F16" i="2"/>
  <c r="E16" i="2"/>
  <c r="D16" i="2"/>
  <c r="F14" i="2"/>
  <c r="E14" i="2"/>
  <c r="D14" i="2"/>
  <c r="H4" i="2"/>
  <c r="C12" i="2" l="1"/>
  <c r="C14" i="2" s="1"/>
  <c r="E12" i="2"/>
  <c r="D12" i="2"/>
  <c r="F12" i="2"/>
  <c r="C16" i="2" l="1"/>
  <c r="C18" i="2" s="1"/>
  <c r="L18" i="2" s="1"/>
  <c r="L14" i="2"/>
  <c r="L16" i="2" l="1"/>
  <c r="J18" i="1"/>
  <c r="I18" i="1"/>
  <c r="H18" i="1"/>
  <c r="J14" i="1"/>
  <c r="I14" i="1"/>
  <c r="H14" i="1"/>
  <c r="G14" i="1"/>
  <c r="G16" i="1" s="1"/>
  <c r="G18" i="1" s="1"/>
  <c r="H4" i="1"/>
  <c r="F12" i="1" l="1"/>
  <c r="F14" i="1" s="1"/>
  <c r="C12" i="1"/>
  <c r="C14" i="1" s="1"/>
  <c r="G12" i="1"/>
  <c r="H12" i="1"/>
  <c r="I12" i="1"/>
  <c r="J12" i="1"/>
  <c r="D12" i="1"/>
  <c r="D14" i="1" s="1"/>
  <c r="E12" i="1"/>
  <c r="E14" i="1" s="1"/>
  <c r="E16" i="1" l="1"/>
  <c r="E18" i="1" s="1"/>
  <c r="D16" i="1"/>
  <c r="D18" i="1" s="1"/>
  <c r="C18" i="1"/>
  <c r="C16" i="1"/>
  <c r="L16" i="1" s="1"/>
  <c r="F16" i="1"/>
  <c r="F18" i="1" s="1"/>
  <c r="L14" i="1"/>
  <c r="L18" i="1" l="1"/>
</calcChain>
</file>

<file path=xl/sharedStrings.xml><?xml version="1.0" encoding="utf-8"?>
<sst xmlns="http://schemas.openxmlformats.org/spreadsheetml/2006/main" count="40" uniqueCount="27">
  <si>
    <t>円</t>
    <rPh sb="0" eb="1">
      <t>エン</t>
    </rPh>
    <phoneticPr fontId="3"/>
  </si>
  <si>
    <t>燃料費の変化</t>
    <rPh sb="0" eb="3">
      <t>ネンリョウヒ</t>
    </rPh>
    <rPh sb="4" eb="6">
      <t>ヘンカ</t>
    </rPh>
    <phoneticPr fontId="3"/>
  </si>
  <si>
    <t>円　⇒</t>
    <rPh sb="0" eb="1">
      <t>エン</t>
    </rPh>
    <phoneticPr fontId="3"/>
  </si>
  <si>
    <t>燃費（ℓ/km）</t>
    <rPh sb="0" eb="2">
      <t>ネンピ</t>
    </rPh>
    <phoneticPr fontId="3"/>
  </si>
  <si>
    <t>台数</t>
    <rPh sb="0" eb="2">
      <t>ダイスウ</t>
    </rPh>
    <phoneticPr fontId="3"/>
  </si>
  <si>
    <t>1km当りの影響額</t>
    <rPh sb="3" eb="4">
      <t>アタ</t>
    </rPh>
    <rPh sb="6" eb="8">
      <t>エイキョウ</t>
    </rPh>
    <rPh sb="8" eb="9">
      <t>ガク</t>
    </rPh>
    <phoneticPr fontId="3"/>
  </si>
  <si>
    <t>１ℓ価格＝</t>
    <rPh sb="2" eb="4">
      <t>カカク</t>
    </rPh>
    <phoneticPr fontId="3"/>
  </si>
  <si>
    <t>円/ℓの上昇</t>
    <rPh sb="0" eb="1">
      <t>エン</t>
    </rPh>
    <rPh sb="4" eb="6">
      <t>ジョウショウ</t>
    </rPh>
    <phoneticPr fontId="3"/>
  </si>
  <si>
    <t>1運行の影響額</t>
    <rPh sb="1" eb="3">
      <t>ウンコウ</t>
    </rPh>
    <rPh sb="4" eb="7">
      <t>エイキョウガク</t>
    </rPh>
    <phoneticPr fontId="3"/>
  </si>
  <si>
    <t>ルート</t>
    <phoneticPr fontId="3"/>
  </si>
  <si>
    <t>埼玉A</t>
    <rPh sb="0" eb="2">
      <t>サイタマ</t>
    </rPh>
    <phoneticPr fontId="3"/>
  </si>
  <si>
    <t>埼玉B</t>
    <rPh sb="0" eb="2">
      <t>サイタマ</t>
    </rPh>
    <phoneticPr fontId="3"/>
  </si>
  <si>
    <t>東京大阪</t>
    <rPh sb="0" eb="2">
      <t>トウキョウ</t>
    </rPh>
    <rPh sb="2" eb="4">
      <t>オオサカ</t>
    </rPh>
    <phoneticPr fontId="3"/>
  </si>
  <si>
    <t>東京仙台</t>
    <rPh sb="0" eb="2">
      <t>トウキョウ</t>
    </rPh>
    <rPh sb="2" eb="4">
      <t>センダイ</t>
    </rPh>
    <phoneticPr fontId="3"/>
  </si>
  <si>
    <t>ルート別の影響額</t>
    <rPh sb="3" eb="4">
      <t>ベツ</t>
    </rPh>
    <rPh sb="5" eb="8">
      <t>エイキョウガク</t>
    </rPh>
    <phoneticPr fontId="3"/>
  </si>
  <si>
    <t>東京大阪</t>
    <rPh sb="0" eb="4">
      <t>トウキョウオオサカ</t>
    </rPh>
    <phoneticPr fontId="3"/>
  </si>
  <si>
    <t>日貨協連「燃料価格影響簡易シミュレータ・運行単位別」</t>
    <rPh sb="0" eb="4">
      <t>ニッカ</t>
    </rPh>
    <rPh sb="20" eb="22">
      <t>ウンコウ</t>
    </rPh>
    <rPh sb="22" eb="24">
      <t>タンイ</t>
    </rPh>
    <rPh sb="24" eb="25">
      <t>ベツ</t>
    </rPh>
    <phoneticPr fontId="3"/>
  </si>
  <si>
    <t>全ルート合計</t>
    <rPh sb="0" eb="1">
      <t>ゼン</t>
    </rPh>
    <rPh sb="4" eb="6">
      <t>ゴウケイ</t>
    </rPh>
    <phoneticPr fontId="3"/>
  </si>
  <si>
    <t>※　入力済みの値(青字）はサンプルですので、各社に適合した内容に入れ替えてください。</t>
    <rPh sb="2" eb="4">
      <t>ニュウリョク</t>
    </rPh>
    <rPh sb="4" eb="5">
      <t>ス</t>
    </rPh>
    <rPh sb="7" eb="8">
      <t>アタイ</t>
    </rPh>
    <rPh sb="9" eb="10">
      <t>アオ</t>
    </rPh>
    <rPh sb="10" eb="11">
      <t>ジ</t>
    </rPh>
    <rPh sb="22" eb="24">
      <t>カクシャ</t>
    </rPh>
    <rPh sb="25" eb="27">
      <t>テキゴウ</t>
    </rPh>
    <rPh sb="29" eb="31">
      <t>ナイヨウ</t>
    </rPh>
    <rPh sb="32" eb="33">
      <t>イ</t>
    </rPh>
    <rPh sb="34" eb="35">
      <t>カ</t>
    </rPh>
    <phoneticPr fontId="3"/>
  </si>
  <si>
    <t>※　入力済みの値(青字）はサンプルですので、各社に適合した内容に入れ替えてください。（燃費は「標準的な運賃」のベース値）</t>
    <rPh sb="2" eb="4">
      <t>ニュウリョク</t>
    </rPh>
    <rPh sb="4" eb="5">
      <t>ス</t>
    </rPh>
    <rPh sb="7" eb="8">
      <t>アタイ</t>
    </rPh>
    <rPh sb="9" eb="10">
      <t>アオ</t>
    </rPh>
    <rPh sb="10" eb="11">
      <t>ジ</t>
    </rPh>
    <rPh sb="22" eb="24">
      <t>カクシャ</t>
    </rPh>
    <rPh sb="25" eb="27">
      <t>テキゴウ</t>
    </rPh>
    <rPh sb="29" eb="31">
      <t>ナイヨウ</t>
    </rPh>
    <rPh sb="32" eb="33">
      <t>イ</t>
    </rPh>
    <rPh sb="34" eb="35">
      <t>カ</t>
    </rPh>
    <rPh sb="43" eb="45">
      <t>ネンピ</t>
    </rPh>
    <rPh sb="47" eb="50">
      <t>ヒョウジュンテキ</t>
    </rPh>
    <rPh sb="51" eb="53">
      <t>ウンチン</t>
    </rPh>
    <rPh sb="58" eb="59">
      <t>チ</t>
    </rPh>
    <phoneticPr fontId="3"/>
  </si>
  <si>
    <r>
      <t>日貨協連「燃料価格影響簡易シミュレータ・運行単位別」</t>
    </r>
    <r>
      <rPr>
        <sz val="20"/>
        <color rgb="FFFF0000"/>
        <rFont val="HGSｺﾞｼｯｸE"/>
        <family val="3"/>
        <charset val="128"/>
      </rPr>
      <t>（入力例）</t>
    </r>
    <rPh sb="0" eb="4">
      <t>ニッカ</t>
    </rPh>
    <rPh sb="20" eb="22">
      <t>ウンコウ</t>
    </rPh>
    <rPh sb="22" eb="24">
      <t>タンイ</t>
    </rPh>
    <rPh sb="24" eb="25">
      <t>ベツ</t>
    </rPh>
    <rPh sb="27" eb="30">
      <t>ニュウリョクレイ</t>
    </rPh>
    <phoneticPr fontId="3"/>
  </si>
  <si>
    <t>ルート名称</t>
    <rPh sb="3" eb="5">
      <t>メイショウ</t>
    </rPh>
    <phoneticPr fontId="3"/>
  </si>
  <si>
    <t>運行回数</t>
    <rPh sb="0" eb="4">
      <t>ウンコウカイスウ</t>
    </rPh>
    <phoneticPr fontId="3"/>
  </si>
  <si>
    <t>1運行の距離（km）</t>
    <rPh sb="1" eb="3">
      <t>ウンコウ</t>
    </rPh>
    <rPh sb="4" eb="6">
      <t>キョリ</t>
    </rPh>
    <phoneticPr fontId="3"/>
  </si>
  <si>
    <t>1台１ヶ月の影響額</t>
    <rPh sb="1" eb="2">
      <t>ダイ</t>
    </rPh>
    <rPh sb="4" eb="5">
      <t>ゲツ</t>
    </rPh>
    <rPh sb="6" eb="9">
      <t>エイキョウガク</t>
    </rPh>
    <phoneticPr fontId="3"/>
  </si>
  <si>
    <t>1km当り影響額</t>
    <rPh sb="3" eb="4">
      <t>アタ</t>
    </rPh>
    <rPh sb="5" eb="7">
      <t>エイキョウ</t>
    </rPh>
    <rPh sb="7" eb="8">
      <t>ガク</t>
    </rPh>
    <phoneticPr fontId="3"/>
  </si>
  <si>
    <t>各セルに、燃料価格や燃費などを入力することで、値上がり前後の燃料価格の影響額を運行単位別（ルート別）に算出することができます。また、これらの数値を変えることで様々な試算が可能です。
◆使い方（運行単位別試算）
「シミュレーションシート」へ移動（クリック）して、下記の入力例を参考にして、各セルに文字または数値を入力してください。
１．基準となる燃料価格（値上がり前）を数値（下１桁）で入力してください。
２．直近（値上がり後）の燃料価格を数値（下１桁）で入力してください。
３．運行ルート別データを以下の要領で入力してください。
　①ルート名称：「東京・大阪」、「埼玉2t」、「仙台ウィング」などの文字
　②燃費(ℓ/km)：車種ごとの1Km当り燃費（数値、下２桁）
　③台数：車種ごとの台数（数値）
　④１運行の距離（Km)：１回当りの運行距離（数値）
　⑤運行回数：運行回数（数値、下１桁）
　　※月単位のシミュレートについては、別の「燃料価格影響簡易シミュレータ・月別」を使用してください。　
　　　　　　　　　　　</t>
    <rPh sb="35" eb="38">
      <t>エイキョウガク</t>
    </rPh>
    <rPh sb="39" eb="41">
      <t>ウンコウ</t>
    </rPh>
    <rPh sb="41" eb="43">
      <t>タンイ</t>
    </rPh>
    <rPh sb="43" eb="44">
      <t>ベツ</t>
    </rPh>
    <rPh sb="48" eb="49">
      <t>ベツ</t>
    </rPh>
    <rPh sb="96" eb="98">
      <t>ウンコウ</t>
    </rPh>
    <rPh sb="98" eb="100">
      <t>タンイ</t>
    </rPh>
    <rPh sb="101" eb="103">
      <t>シサン</t>
    </rPh>
    <rPh sb="119" eb="121">
      <t>イドウ</t>
    </rPh>
    <rPh sb="249" eb="251">
      <t>イカ</t>
    </rPh>
    <rPh sb="252" eb="254">
      <t>ヨウリョウ</t>
    </rPh>
    <rPh sb="255" eb="257">
      <t>ニュウリョク</t>
    </rPh>
    <rPh sb="299" eb="301">
      <t>モジ</t>
    </rPh>
    <rPh sb="366" eb="367">
      <t>アタ</t>
    </rPh>
    <rPh sb="416" eb="417">
      <t>ベツ</t>
    </rPh>
    <rPh sb="435" eb="437">
      <t>ツキベツ</t>
    </rPh>
    <rPh sb="438" eb="440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</si>
</sst>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;[Red]\-0.00\ "/>
    <numFmt numFmtId="177" formatCode="#,##0.0;[Red]\-#,##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0"/>
      <name val="HGSｺﾞｼｯｸE"/>
      <family val="3"/>
      <charset val="128"/>
    </font>
    <font>
      <sz val="6"/>
      <name val="游ゴシック"/>
      <family val="2"/>
      <charset val="128"/>
      <scheme val="minor"/>
    </font>
    <font>
      <sz val="16"/>
      <color rgb="FF485D69"/>
      <name val="HGSｺﾞｼｯｸE"/>
      <family val="3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rgb="FF0070C0"/>
      <name val="游ゴシック"/>
      <family val="3"/>
      <charset val="128"/>
      <scheme val="minor"/>
    </font>
    <font>
      <sz val="16"/>
      <color rgb="FF0070C0"/>
      <name val="游ゴシック"/>
      <family val="2"/>
      <charset val="128"/>
      <scheme val="minor"/>
    </font>
    <font>
      <sz val="16"/>
      <color theme="4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6"/>
      <color theme="4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rgb="FFFF0000"/>
      <name val="HGS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E7C9"/>
        <bgColor indexed="64"/>
      </patternFill>
    </fill>
    <fill>
      <patternFill patternType="solid">
        <fgColor rgb="FFFFE0B2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B3E2FF"/>
        <bgColor indexed="64"/>
      </patternFill>
    </fill>
    <fill>
      <gradientFill>
        <stop position="0">
          <color rgb="FF1FA400"/>
        </stop>
        <stop position="1">
          <color rgb="FF23E303"/>
        </stop>
      </gradientFill>
    </fill>
  </fills>
  <borders count="3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38" fontId="5" fillId="2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40" fontId="5" fillId="3" borderId="1" xfId="1" applyNumberFormat="1" applyFont="1" applyFill="1" applyBorder="1" applyAlignment="1">
      <alignment horizontal="right" vertical="center"/>
    </xf>
    <xf numFmtId="38" fontId="5" fillId="5" borderId="1" xfId="1" applyFont="1" applyFill="1" applyBorder="1" applyAlignment="1">
      <alignment horizontal="right" vertical="center"/>
    </xf>
    <xf numFmtId="38" fontId="5" fillId="4" borderId="1" xfId="1" applyFont="1" applyFill="1" applyBorder="1" applyAlignment="1">
      <alignment horizontal="right" vertical="center"/>
    </xf>
    <xf numFmtId="38" fontId="5" fillId="6" borderId="1" xfId="1" applyFont="1" applyFill="1" applyBorder="1" applyAlignment="1">
      <alignment horizontal="right" vertical="center"/>
    </xf>
    <xf numFmtId="40" fontId="8" fillId="2" borderId="1" xfId="1" applyNumberFormat="1" applyFont="1" applyFill="1" applyBorder="1" applyAlignment="1">
      <alignment horizontal="center" vertical="center"/>
    </xf>
    <xf numFmtId="38" fontId="8" fillId="2" borderId="1" xfId="1" applyNumberFormat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/>
    </xf>
    <xf numFmtId="40" fontId="9" fillId="2" borderId="2" xfId="1" applyNumberFormat="1" applyFont="1" applyFill="1" applyBorder="1">
      <alignment vertical="center"/>
    </xf>
    <xf numFmtId="176" fontId="5" fillId="5" borderId="2" xfId="1" applyNumberFormat="1" applyFont="1" applyFill="1" applyBorder="1" applyAlignment="1">
      <alignment horizontal="center" vertical="center"/>
    </xf>
    <xf numFmtId="40" fontId="10" fillId="2" borderId="1" xfId="1" applyNumberFormat="1" applyFont="1" applyFill="1" applyBorder="1" applyAlignment="1">
      <alignment horizontal="center" vertical="center"/>
    </xf>
    <xf numFmtId="38" fontId="10" fillId="2" borderId="1" xfId="1" applyNumberFormat="1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horizontal="center" vertical="center"/>
    </xf>
    <xf numFmtId="177" fontId="10" fillId="2" borderId="1" xfId="1" applyNumberFormat="1" applyFont="1" applyFill="1" applyBorder="1" applyAlignment="1">
      <alignment horizontal="center" vertical="center"/>
    </xf>
    <xf numFmtId="177" fontId="8" fillId="2" borderId="1" xfId="1" applyNumberFormat="1" applyFont="1" applyFill="1" applyBorder="1" applyAlignment="1">
      <alignment horizontal="center" vertical="center"/>
    </xf>
    <xf numFmtId="0" fontId="11" fillId="2" borderId="0" xfId="2" applyFill="1">
      <alignment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40" fontId="13" fillId="2" borderId="2" xfId="1" applyNumberFormat="1" applyFont="1" applyFill="1" applyBorder="1">
      <alignment vertical="center"/>
    </xf>
    <xf numFmtId="40" fontId="5" fillId="5" borderId="2" xfId="1" applyNumberFormat="1" applyFont="1" applyFill="1" applyBorder="1" applyAlignment="1">
      <alignment horizontal="center" vertical="center"/>
    </xf>
    <xf numFmtId="40" fontId="5" fillId="2" borderId="1" xfId="1" applyNumberFormat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4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1" fillId="0" borderId="0" xfId="2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23E303"/>
      <color rgb="FF1FA400"/>
      <color rgb="FF14CE6D"/>
      <color rgb="FF11ED16"/>
      <color rgb="FF19A002"/>
      <color rgb="FFCC99FF"/>
      <color rgb="FFCC0066"/>
      <color rgb="FFFFB3B3"/>
      <color rgb="FFB3E2FF"/>
      <color rgb="FFFFE0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2471;&#12511;&#12517;&#12524;&#12540;&#12471;&#12519;&#12531;&#12471;&#12540;&#12488;!D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351;&#12356;&#26041;&#12398;&#35500;&#26126;!A2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554355</xdr:colOff>
      <xdr:row>2</xdr:row>
      <xdr:rowOff>114300</xdr:rowOff>
    </xdr:from>
    <xdr:ext cx="2954655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C55564-7DF1-46FD-ADDD-C172B1DF8EEF}"/>
            </a:ext>
          </a:extLst>
        </xdr:cNvPr>
        <xdr:cNvSpPr txBox="1"/>
      </xdr:nvSpPr>
      <xdr:spPr>
        <a:xfrm>
          <a:off x="640080" y="3714750"/>
          <a:ext cx="2954655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１．基準の燃料価格を入力</a:t>
          </a:r>
        </a:p>
      </xdr:txBody>
    </xdr:sp>
    <xdr:clientData/>
  </xdr:oneCellAnchor>
  <xdr:twoCellAnchor>
    <xdr:from>
      <xdr:col>3</xdr:col>
      <xdr:colOff>561975</xdr:colOff>
      <xdr:row>2</xdr:row>
      <xdr:rowOff>268605</xdr:rowOff>
    </xdr:from>
    <xdr:to>
      <xdr:col>3</xdr:col>
      <xdr:colOff>851535</xdr:colOff>
      <xdr:row>2</xdr:row>
      <xdr:rowOff>512445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9B96F949-1EF1-4FF4-8C74-F698D20F8F9D}"/>
            </a:ext>
          </a:extLst>
        </xdr:cNvPr>
        <xdr:cNvSpPr/>
      </xdr:nvSpPr>
      <xdr:spPr>
        <a:xfrm flipV="1">
          <a:off x="3552825" y="3869055"/>
          <a:ext cx="289560" cy="243840"/>
        </a:xfrm>
        <a:prstGeom prst="bentUpArrow">
          <a:avLst/>
        </a:prstGeom>
        <a:solidFill>
          <a:srgbClr val="FF0000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975360</xdr:colOff>
      <xdr:row>2</xdr:row>
      <xdr:rowOff>99060</xdr:rowOff>
    </xdr:from>
    <xdr:ext cx="3416320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063439-177A-4E1D-BA92-D6EE384C669F}"/>
            </a:ext>
          </a:extLst>
        </xdr:cNvPr>
        <xdr:cNvSpPr txBox="1"/>
      </xdr:nvSpPr>
      <xdr:spPr>
        <a:xfrm>
          <a:off x="6718935" y="622935"/>
          <a:ext cx="341632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２．値上り後の燃料価格を入力</a:t>
          </a:r>
        </a:p>
      </xdr:txBody>
    </xdr:sp>
    <xdr:clientData/>
  </xdr:oneCellAnchor>
  <xdr:twoCellAnchor>
    <xdr:from>
      <xdr:col>5</xdr:col>
      <xdr:colOff>693420</xdr:colOff>
      <xdr:row>2</xdr:row>
      <xdr:rowOff>251460</xdr:rowOff>
    </xdr:from>
    <xdr:to>
      <xdr:col>5</xdr:col>
      <xdr:colOff>982980</xdr:colOff>
      <xdr:row>2</xdr:row>
      <xdr:rowOff>495300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930F294C-F461-43F2-A2F9-F14B1BDF2140}"/>
            </a:ext>
          </a:extLst>
        </xdr:cNvPr>
        <xdr:cNvSpPr/>
      </xdr:nvSpPr>
      <xdr:spPr>
        <a:xfrm flipH="1" flipV="1">
          <a:off x="6431280" y="777240"/>
          <a:ext cx="289560" cy="243840"/>
        </a:xfrm>
        <a:prstGeom prst="bentUpArrow">
          <a:avLst/>
        </a:prstGeom>
        <a:solidFill>
          <a:srgbClr val="FF0000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1238522</xdr:colOff>
      <xdr:row>4</xdr:row>
      <xdr:rowOff>146141</xdr:rowOff>
    </xdr:from>
    <xdr:ext cx="7109639" cy="69249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3F64F25-F1A3-4890-9070-F24F83DFE7D6}"/>
            </a:ext>
          </a:extLst>
        </xdr:cNvPr>
        <xdr:cNvSpPr txBox="1"/>
      </xdr:nvSpPr>
      <xdr:spPr>
        <a:xfrm>
          <a:off x="1320165" y="4432391"/>
          <a:ext cx="7109639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３．運行ルート別データを入力（８ルートまで入力できます。）</a:t>
          </a:r>
          <a:endParaRPr kumimoji="1" lang="en-US" altLang="ja-JP" sz="18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①運行ルート名称（文字ベース）</a:t>
          </a:r>
        </a:p>
      </xdr:txBody>
    </xdr:sp>
    <xdr:clientData/>
  </xdr:oneCellAnchor>
  <xdr:oneCellAnchor>
    <xdr:from>
      <xdr:col>3</xdr:col>
      <xdr:colOff>493395</xdr:colOff>
      <xdr:row>7</xdr:row>
      <xdr:rowOff>304800</xdr:rowOff>
    </xdr:from>
    <xdr:ext cx="3416320" cy="69249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0A3BBF1-76C2-41C5-9526-4B17D6159A4D}"/>
            </a:ext>
          </a:extLst>
        </xdr:cNvPr>
        <xdr:cNvSpPr txBox="1"/>
      </xdr:nvSpPr>
      <xdr:spPr>
        <a:xfrm>
          <a:off x="3595824" y="5720443"/>
          <a:ext cx="3416320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④１回当りの運行距離（数値）</a:t>
          </a:r>
        </a:p>
        <a:p>
          <a:r>
            <a:rPr kumimoji="1" lang="ja-JP" altLang="en-US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⑤運行回数（少数下１桁）</a:t>
          </a:r>
        </a:p>
      </xdr:txBody>
    </xdr:sp>
    <xdr:clientData/>
  </xdr:oneCellAnchor>
  <xdr:twoCellAnchor>
    <xdr:from>
      <xdr:col>3</xdr:col>
      <xdr:colOff>99060</xdr:colOff>
      <xdr:row>5</xdr:row>
      <xdr:rowOff>91440</xdr:rowOff>
    </xdr:from>
    <xdr:to>
      <xdr:col>3</xdr:col>
      <xdr:colOff>502920</xdr:colOff>
      <xdr:row>5</xdr:row>
      <xdr:rowOff>220980</xdr:rowOff>
    </xdr:to>
    <xdr:sp macro="" textlink="">
      <xdr:nvSpPr>
        <xdr:cNvPr id="8" name="矢印: 左 7">
          <a:extLst>
            <a:ext uri="{FF2B5EF4-FFF2-40B4-BE49-F238E27FC236}">
              <a16:creationId xmlns:a16="http://schemas.microsoft.com/office/drawing/2014/main" id="{A860DF88-35A8-420B-BE3C-EE4E0A492C08}"/>
            </a:ext>
          </a:extLst>
        </xdr:cNvPr>
        <xdr:cNvSpPr/>
      </xdr:nvSpPr>
      <xdr:spPr>
        <a:xfrm>
          <a:off x="3535680" y="2011680"/>
          <a:ext cx="403860" cy="129540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514350</xdr:colOff>
      <xdr:row>6</xdr:row>
      <xdr:rowOff>0</xdr:rowOff>
    </xdr:from>
    <xdr:ext cx="3647152" cy="69249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5F9E28B-AFE8-4B17-B6DA-CC2FAEC15217}"/>
            </a:ext>
          </a:extLst>
        </xdr:cNvPr>
        <xdr:cNvSpPr txBox="1"/>
      </xdr:nvSpPr>
      <xdr:spPr>
        <a:xfrm>
          <a:off x="3616779" y="5089071"/>
          <a:ext cx="3647152" cy="692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②１㎞当りの燃費（少数下２桁）</a:t>
          </a:r>
          <a:endParaRPr kumimoji="1" lang="en-US" altLang="ja-JP" sz="18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③１ルートごとの台数（数値）</a:t>
          </a:r>
        </a:p>
      </xdr:txBody>
    </xdr:sp>
    <xdr:clientData/>
  </xdr:oneCellAnchor>
  <xdr:twoCellAnchor>
    <xdr:from>
      <xdr:col>3</xdr:col>
      <xdr:colOff>99060</xdr:colOff>
      <xdr:row>6</xdr:row>
      <xdr:rowOff>114300</xdr:rowOff>
    </xdr:from>
    <xdr:to>
      <xdr:col>3</xdr:col>
      <xdr:colOff>502920</xdr:colOff>
      <xdr:row>6</xdr:row>
      <xdr:rowOff>243840</xdr:rowOff>
    </xdr:to>
    <xdr:sp macro="" textlink="">
      <xdr:nvSpPr>
        <xdr:cNvPr id="10" name="矢印: 左 9">
          <a:extLst>
            <a:ext uri="{FF2B5EF4-FFF2-40B4-BE49-F238E27FC236}">
              <a16:creationId xmlns:a16="http://schemas.microsoft.com/office/drawing/2014/main" id="{08A16F73-E49A-44A2-BFCA-5580C409E5F2}"/>
            </a:ext>
          </a:extLst>
        </xdr:cNvPr>
        <xdr:cNvSpPr/>
      </xdr:nvSpPr>
      <xdr:spPr>
        <a:xfrm>
          <a:off x="3535680" y="2369820"/>
          <a:ext cx="403860" cy="129540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99060</xdr:colOff>
      <xdr:row>8</xdr:row>
      <xdr:rowOff>106680</xdr:rowOff>
    </xdr:from>
    <xdr:to>
      <xdr:col>3</xdr:col>
      <xdr:colOff>502920</xdr:colOff>
      <xdr:row>8</xdr:row>
      <xdr:rowOff>236220</xdr:rowOff>
    </xdr:to>
    <xdr:sp macro="" textlink="">
      <xdr:nvSpPr>
        <xdr:cNvPr id="11" name="矢印: 左 10">
          <a:extLst>
            <a:ext uri="{FF2B5EF4-FFF2-40B4-BE49-F238E27FC236}">
              <a16:creationId xmlns:a16="http://schemas.microsoft.com/office/drawing/2014/main" id="{ECD86CC1-1EF0-4002-A86A-99D5A60AAD4F}"/>
            </a:ext>
          </a:extLst>
        </xdr:cNvPr>
        <xdr:cNvSpPr/>
      </xdr:nvSpPr>
      <xdr:spPr>
        <a:xfrm>
          <a:off x="3535680" y="2697480"/>
          <a:ext cx="403860" cy="129540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99060</xdr:colOff>
      <xdr:row>9</xdr:row>
      <xdr:rowOff>106680</xdr:rowOff>
    </xdr:from>
    <xdr:to>
      <xdr:col>3</xdr:col>
      <xdr:colOff>502920</xdr:colOff>
      <xdr:row>9</xdr:row>
      <xdr:rowOff>236220</xdr:rowOff>
    </xdr:to>
    <xdr:sp macro="" textlink="">
      <xdr:nvSpPr>
        <xdr:cNvPr id="12" name="矢印: 左 11">
          <a:extLst>
            <a:ext uri="{FF2B5EF4-FFF2-40B4-BE49-F238E27FC236}">
              <a16:creationId xmlns:a16="http://schemas.microsoft.com/office/drawing/2014/main" id="{4E3930FA-48EA-492B-844E-E26F3E0EF720}"/>
            </a:ext>
          </a:extLst>
        </xdr:cNvPr>
        <xdr:cNvSpPr/>
      </xdr:nvSpPr>
      <xdr:spPr>
        <a:xfrm>
          <a:off x="3535680" y="3032760"/>
          <a:ext cx="403860" cy="129540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99060</xdr:colOff>
      <xdr:row>7</xdr:row>
      <xdr:rowOff>106680</xdr:rowOff>
    </xdr:from>
    <xdr:to>
      <xdr:col>3</xdr:col>
      <xdr:colOff>502920</xdr:colOff>
      <xdr:row>7</xdr:row>
      <xdr:rowOff>236220</xdr:rowOff>
    </xdr:to>
    <xdr:sp macro="" textlink="">
      <xdr:nvSpPr>
        <xdr:cNvPr id="13" name="矢印: 左 12">
          <a:extLst>
            <a:ext uri="{FF2B5EF4-FFF2-40B4-BE49-F238E27FC236}">
              <a16:creationId xmlns:a16="http://schemas.microsoft.com/office/drawing/2014/main" id="{7DC89380-1741-4552-BAEE-C9F6D3BB0D08}"/>
            </a:ext>
          </a:extLst>
        </xdr:cNvPr>
        <xdr:cNvSpPr/>
      </xdr:nvSpPr>
      <xdr:spPr>
        <a:xfrm>
          <a:off x="3535680" y="3368040"/>
          <a:ext cx="403860" cy="129540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1127760</xdr:colOff>
      <xdr:row>2</xdr:row>
      <xdr:rowOff>548640</xdr:rowOff>
    </xdr:from>
    <xdr:to>
      <xdr:col>4</xdr:col>
      <xdr:colOff>15240</xdr:colOff>
      <xdr:row>4</xdr:row>
      <xdr:rowOff>22860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9A5A2522-25DE-4A2B-83B5-306641AF55A5}"/>
            </a:ext>
          </a:extLst>
        </xdr:cNvPr>
        <xdr:cNvSpPr/>
      </xdr:nvSpPr>
      <xdr:spPr>
        <a:xfrm>
          <a:off x="3413760" y="1074420"/>
          <a:ext cx="1188720" cy="38862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dfdd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1135380</xdr:colOff>
      <xdr:row>2</xdr:row>
      <xdr:rowOff>548640</xdr:rowOff>
    </xdr:from>
    <xdr:to>
      <xdr:col>6</xdr:col>
      <xdr:colOff>22860</xdr:colOff>
      <xdr:row>4</xdr:row>
      <xdr:rowOff>22860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190DA1FD-B87A-40C9-B232-E33843234981}"/>
            </a:ext>
          </a:extLst>
        </xdr:cNvPr>
        <xdr:cNvSpPr/>
      </xdr:nvSpPr>
      <xdr:spPr>
        <a:xfrm>
          <a:off x="5722620" y="1074420"/>
          <a:ext cx="1188720" cy="38862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2194560</xdr:colOff>
      <xdr:row>4</xdr:row>
      <xdr:rowOff>464820</xdr:rowOff>
    </xdr:from>
    <xdr:to>
      <xdr:col>3</xdr:col>
      <xdr:colOff>7620</xdr:colOff>
      <xdr:row>10</xdr:row>
      <xdr:rowOff>15240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8E1F7DE-FF62-4787-9BBF-9FFC87278ABD}"/>
            </a:ext>
          </a:extLst>
        </xdr:cNvPr>
        <xdr:cNvSpPr/>
      </xdr:nvSpPr>
      <xdr:spPr>
        <a:xfrm>
          <a:off x="2276203" y="4751070"/>
          <a:ext cx="1568631" cy="165952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647700</xdr:colOff>
      <xdr:row>4</xdr:row>
      <xdr:rowOff>0</xdr:rowOff>
    </xdr:from>
    <xdr:ext cx="4327916" cy="39241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EADAAF6-E34F-4C79-8177-9FFA4FCAE9DB}"/>
            </a:ext>
          </a:extLst>
        </xdr:cNvPr>
        <xdr:cNvSpPr txBox="1"/>
      </xdr:nvSpPr>
      <xdr:spPr>
        <a:xfrm>
          <a:off x="8267700" y="4476750"/>
          <a:ext cx="432791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u="he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計算結果</a:t>
          </a:r>
          <a:r>
            <a:rPr kumimoji="1" lang="en-US" altLang="ja-JP" sz="1800" u="he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:1</a:t>
          </a:r>
          <a:r>
            <a:rPr kumimoji="1" lang="en-US" altLang="ja-JP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ℓ</a:t>
          </a:r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当りの上昇額が計算される</a:t>
          </a:r>
        </a:p>
      </xdr:txBody>
    </xdr:sp>
    <xdr:clientData/>
  </xdr:oneCellAnchor>
  <xdr:oneCellAnchor>
    <xdr:from>
      <xdr:col>3</xdr:col>
      <xdr:colOff>381000</xdr:colOff>
      <xdr:row>10</xdr:row>
      <xdr:rowOff>106680</xdr:rowOff>
    </xdr:from>
    <xdr:ext cx="6417141" cy="39241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B7F080F-B381-474E-A547-9A15ED6D8ABF}"/>
            </a:ext>
          </a:extLst>
        </xdr:cNvPr>
        <xdr:cNvSpPr txBox="1"/>
      </xdr:nvSpPr>
      <xdr:spPr>
        <a:xfrm>
          <a:off x="3374571" y="6502037"/>
          <a:ext cx="641714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u="he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計算結果</a:t>
          </a:r>
          <a:r>
            <a:rPr kumimoji="1" lang="ja-JP" altLang="en-US" sz="180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：ルート</a:t>
          </a:r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別の１㎞当りの燃料費上昇額が計算される</a:t>
          </a:r>
        </a:p>
      </xdr:txBody>
    </xdr:sp>
    <xdr:clientData/>
  </xdr:oneCellAnchor>
  <xdr:oneCellAnchor>
    <xdr:from>
      <xdr:col>3</xdr:col>
      <xdr:colOff>381000</xdr:colOff>
      <xdr:row>13</xdr:row>
      <xdr:rowOff>0</xdr:rowOff>
    </xdr:from>
    <xdr:ext cx="6186309" cy="39241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6176CED-AA19-4DAA-B71D-7D8978BAFA1A}"/>
            </a:ext>
          </a:extLst>
        </xdr:cNvPr>
        <xdr:cNvSpPr txBox="1"/>
      </xdr:nvSpPr>
      <xdr:spPr>
        <a:xfrm>
          <a:off x="3817620" y="4191000"/>
          <a:ext cx="6186309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u="he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計算結果</a:t>
          </a:r>
          <a:r>
            <a:rPr kumimoji="1" lang="ja-JP" altLang="en-US" sz="180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：ルート</a:t>
          </a:r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別の１日車の燃料費上昇額が計算される</a:t>
          </a:r>
        </a:p>
      </xdr:txBody>
    </xdr:sp>
    <xdr:clientData/>
  </xdr:oneCellAnchor>
  <xdr:oneCellAnchor>
    <xdr:from>
      <xdr:col>3</xdr:col>
      <xdr:colOff>381000</xdr:colOff>
      <xdr:row>14</xdr:row>
      <xdr:rowOff>114300</xdr:rowOff>
    </xdr:from>
    <xdr:ext cx="6417141" cy="39241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1EF1924-8576-40A9-90E2-B8E2945723EF}"/>
            </a:ext>
          </a:extLst>
        </xdr:cNvPr>
        <xdr:cNvSpPr txBox="1"/>
      </xdr:nvSpPr>
      <xdr:spPr>
        <a:xfrm>
          <a:off x="3817620" y="4640580"/>
          <a:ext cx="641714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u="he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計算結果</a:t>
          </a:r>
          <a:r>
            <a:rPr kumimoji="1" lang="ja-JP" altLang="en-US" sz="180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：ルート</a:t>
          </a:r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別の１ヶ月の燃料費上昇額が計算される</a:t>
          </a:r>
        </a:p>
      </xdr:txBody>
    </xdr:sp>
    <xdr:clientData/>
  </xdr:oneCellAnchor>
  <xdr:oneCellAnchor>
    <xdr:from>
      <xdr:col>3</xdr:col>
      <xdr:colOff>381000</xdr:colOff>
      <xdr:row>16</xdr:row>
      <xdr:rowOff>99060</xdr:rowOff>
    </xdr:from>
    <xdr:ext cx="6647974" cy="3924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023816B-9E7C-4C47-9F1D-A79A5C710FE5}"/>
            </a:ext>
          </a:extLst>
        </xdr:cNvPr>
        <xdr:cNvSpPr txBox="1"/>
      </xdr:nvSpPr>
      <xdr:spPr>
        <a:xfrm>
          <a:off x="3817620" y="5090160"/>
          <a:ext cx="6647974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u="he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計算結果</a:t>
          </a:r>
          <a:r>
            <a:rPr kumimoji="1" lang="ja-JP" altLang="en-US" sz="1800" u="none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：ルート別の</a:t>
          </a:r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１ヶ月の燃料費上昇額合計が計算される</a:t>
          </a:r>
        </a:p>
      </xdr:txBody>
    </xdr:sp>
    <xdr:clientData/>
  </xdr:oneCellAnchor>
  <xdr:oneCellAnchor>
    <xdr:from>
      <xdr:col>9</xdr:col>
      <xdr:colOff>1073497</xdr:colOff>
      <xdr:row>5</xdr:row>
      <xdr:rowOff>259080</xdr:rowOff>
    </xdr:from>
    <xdr:ext cx="1338828" cy="1292662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D738595-35AC-49D5-B13E-AC0B883AB0D8}"/>
            </a:ext>
          </a:extLst>
        </xdr:cNvPr>
        <xdr:cNvSpPr txBox="1"/>
      </xdr:nvSpPr>
      <xdr:spPr>
        <a:xfrm>
          <a:off x="11413837" y="2179320"/>
          <a:ext cx="1338828" cy="1292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ja-JP" altLang="en-US" sz="1800" u="heavy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計算結果</a:t>
          </a:r>
          <a:endParaRPr kumimoji="1" lang="en-US" altLang="ja-JP" sz="1800" u="none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r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全ルートの</a:t>
          </a:r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r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燃料費</a:t>
          </a:r>
          <a:endParaRPr kumimoji="1" lang="en-US" altLang="ja-JP" sz="18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r"/>
          <a:r>
            <a:rPr kumimoji="1" lang="ja-JP" altLang="en-US" sz="1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上昇額合計</a:t>
          </a:r>
        </a:p>
      </xdr:txBody>
    </xdr:sp>
    <xdr:clientData/>
  </xdr:oneCellAnchor>
  <xdr:twoCellAnchor>
    <xdr:from>
      <xdr:col>11</xdr:col>
      <xdr:colOff>457200</xdr:colOff>
      <xdr:row>10</xdr:row>
      <xdr:rowOff>0</xdr:rowOff>
    </xdr:from>
    <xdr:to>
      <xdr:col>11</xdr:col>
      <xdr:colOff>601200</xdr:colOff>
      <xdr:row>11</xdr:row>
      <xdr:rowOff>60960</xdr:rowOff>
    </xdr:to>
    <xdr:sp macro="" textlink="">
      <xdr:nvSpPr>
        <xdr:cNvPr id="23" name="矢印: 左 22">
          <a:extLst>
            <a:ext uri="{FF2B5EF4-FFF2-40B4-BE49-F238E27FC236}">
              <a16:creationId xmlns:a16="http://schemas.microsoft.com/office/drawing/2014/main" id="{1122CD4D-BF9F-49BF-B683-3573DAAF863A}"/>
            </a:ext>
          </a:extLst>
        </xdr:cNvPr>
        <xdr:cNvSpPr/>
      </xdr:nvSpPr>
      <xdr:spPr>
        <a:xfrm rot="16200000">
          <a:off x="11986650" y="3567330"/>
          <a:ext cx="295620" cy="144000"/>
        </a:xfrm>
        <a:prstGeom prst="lef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403860</xdr:colOff>
      <xdr:row>4</xdr:row>
      <xdr:rowOff>30480</xdr:rowOff>
    </xdr:from>
    <xdr:to>
      <xdr:col>7</xdr:col>
      <xdr:colOff>693420</xdr:colOff>
      <xdr:row>4</xdr:row>
      <xdr:rowOff>274320</xdr:rowOff>
    </xdr:to>
    <xdr:sp macro="" textlink="">
      <xdr:nvSpPr>
        <xdr:cNvPr id="24" name="矢印: 上向き折線 23">
          <a:extLst>
            <a:ext uri="{FF2B5EF4-FFF2-40B4-BE49-F238E27FC236}">
              <a16:creationId xmlns:a16="http://schemas.microsoft.com/office/drawing/2014/main" id="{AFD80659-A59B-41A8-8E92-646D6043DFF1}"/>
            </a:ext>
          </a:extLst>
        </xdr:cNvPr>
        <xdr:cNvSpPr/>
      </xdr:nvSpPr>
      <xdr:spPr>
        <a:xfrm flipH="1">
          <a:off x="8442960" y="1470660"/>
          <a:ext cx="289560" cy="243840"/>
        </a:xfrm>
        <a:prstGeom prst="bentUpArrow">
          <a:avLst/>
        </a:prstGeom>
        <a:solidFill>
          <a:schemeClr val="accent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775608</xdr:colOff>
      <xdr:row>21</xdr:row>
      <xdr:rowOff>95250</xdr:rowOff>
    </xdr:from>
    <xdr:to>
      <xdr:col>7</xdr:col>
      <xdr:colOff>176893</xdr:colOff>
      <xdr:row>23</xdr:row>
      <xdr:rowOff>68037</xdr:rowOff>
    </xdr:to>
    <xdr:sp macro="" textlink="">
      <xdr:nvSpPr>
        <xdr:cNvPr id="25" name="四角形: 角度付き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8C98ED-3EF1-43FE-AD63-B061EB9A98FA}"/>
            </a:ext>
          </a:extLst>
        </xdr:cNvPr>
        <xdr:cNvSpPr/>
      </xdr:nvSpPr>
      <xdr:spPr>
        <a:xfrm>
          <a:off x="3769179" y="9021536"/>
          <a:ext cx="4027714" cy="462644"/>
        </a:xfrm>
        <a:prstGeom prst="bevel">
          <a:avLst/>
        </a:prstGeom>
        <a:solidFill>
          <a:srgbClr val="FF0000"/>
        </a:solidFill>
        <a:ln>
          <a:solidFill>
            <a:srgbClr val="CC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/>
            <a:t>シミュレーションシートへ移動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21</xdr:row>
      <xdr:rowOff>28575</xdr:rowOff>
    </xdr:from>
    <xdr:to>
      <xdr:col>7</xdr:col>
      <xdr:colOff>66675</xdr:colOff>
      <xdr:row>22</xdr:row>
      <xdr:rowOff>142875</xdr:rowOff>
    </xdr:to>
    <xdr:sp macro="" textlink="">
      <xdr:nvSpPr>
        <xdr:cNvPr id="2" name="四角形: 角度付き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760416-294C-4E2B-83C6-80B7C370BFA0}"/>
            </a:ext>
          </a:extLst>
        </xdr:cNvPr>
        <xdr:cNvSpPr/>
      </xdr:nvSpPr>
      <xdr:spPr>
        <a:xfrm>
          <a:off x="4953000" y="5257800"/>
          <a:ext cx="3190875" cy="3524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 b="1"/>
            <a:t>使い方の説明に戻る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A3BB6-5C71-40E2-B667-507D7EE82D16}">
  <sheetPr>
    <pageSetUpPr fitToPage="1"/>
  </sheetPr>
  <dimension ref="A1:AA195"/>
  <sheetViews>
    <sheetView showGridLines="0" tabSelected="1" zoomScale="70" zoomScaleNormal="70" zoomScaleSheetLayoutView="70" workbookViewId="0">
      <selection activeCell="A2" sqref="A2"/>
    </sheetView>
  </sheetViews>
  <sheetFormatPr defaultRowHeight="18.75" x14ac:dyDescent="0.4"/>
  <cols>
    <col min="1" max="1" width="1.125" style="1" customWidth="1"/>
    <col min="2" max="2" width="24.375" customWidth="1"/>
    <col min="3" max="10" width="15.125" customWidth="1"/>
    <col min="11" max="11" width="1.5" style="1" customWidth="1"/>
    <col min="12" max="12" width="15.125" customWidth="1"/>
    <col min="13" max="13" width="1.125" style="1" customWidth="1"/>
    <col min="14" max="27" width="8.75" style="1"/>
  </cols>
  <sheetData>
    <row r="1" spans="1:14" s="1" customFormat="1" ht="234.75" customHeight="1" x14ac:dyDescent="0.4">
      <c r="A1" s="27"/>
      <c r="B1" s="36" t="s">
        <v>26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31.9" customHeight="1" x14ac:dyDescent="0.4">
      <c r="B2" s="33" t="s">
        <v>20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4" ht="45" customHeight="1" thickBot="1" x14ac:dyDescent="0.45">
      <c r="B3" s="1"/>
      <c r="C3" s="1"/>
      <c r="D3" s="1"/>
      <c r="E3" s="1"/>
      <c r="F3" s="1"/>
      <c r="G3" s="1"/>
      <c r="H3" s="1"/>
      <c r="I3" s="1"/>
      <c r="J3" s="1"/>
      <c r="L3" s="1"/>
    </row>
    <row r="4" spans="1:14" ht="26.25" thickBot="1" x14ac:dyDescent="0.45">
      <c r="B4" s="2" t="s">
        <v>1</v>
      </c>
      <c r="C4" s="6" t="s">
        <v>6</v>
      </c>
      <c r="D4" s="28">
        <v>100</v>
      </c>
      <c r="E4" s="7" t="s">
        <v>2</v>
      </c>
      <c r="F4" s="28">
        <v>130</v>
      </c>
      <c r="G4" s="8" t="s">
        <v>0</v>
      </c>
      <c r="H4" s="29">
        <f>F4-D4</f>
        <v>30</v>
      </c>
      <c r="I4" s="8" t="s">
        <v>7</v>
      </c>
      <c r="L4" s="5"/>
    </row>
    <row r="5" spans="1:14" ht="37.9" customHeight="1" x14ac:dyDescent="0.4">
      <c r="B5" s="1"/>
      <c r="C5" s="1"/>
      <c r="D5" s="1"/>
      <c r="E5" s="1"/>
      <c r="F5" s="1"/>
      <c r="G5" s="1"/>
      <c r="H5" s="1"/>
      <c r="I5" s="1"/>
      <c r="J5" s="1"/>
      <c r="L5" s="1"/>
    </row>
    <row r="6" spans="1:14" ht="25.5" x14ac:dyDescent="0.4">
      <c r="B6" s="2" t="s">
        <v>21</v>
      </c>
      <c r="C6" s="19" t="s">
        <v>15</v>
      </c>
      <c r="D6" s="30"/>
      <c r="E6" s="30"/>
      <c r="F6" s="30"/>
      <c r="G6" s="30"/>
      <c r="H6" s="30"/>
      <c r="I6" s="30"/>
      <c r="J6" s="30"/>
    </row>
    <row r="7" spans="1:14" ht="25.5" x14ac:dyDescent="0.4">
      <c r="B7" s="2" t="s">
        <v>3</v>
      </c>
      <c r="C7" s="19">
        <v>3.7</v>
      </c>
      <c r="D7" s="30"/>
      <c r="E7" s="30"/>
      <c r="F7" s="30"/>
      <c r="G7" s="30"/>
      <c r="H7" s="30"/>
      <c r="I7" s="30"/>
      <c r="J7" s="30"/>
      <c r="L7" s="1"/>
    </row>
    <row r="8" spans="1:14" ht="25.5" x14ac:dyDescent="0.4">
      <c r="B8" s="2" t="s">
        <v>4</v>
      </c>
      <c r="C8" s="20">
        <v>3</v>
      </c>
      <c r="D8" s="30"/>
      <c r="E8" s="30"/>
      <c r="F8" s="30"/>
      <c r="G8" s="30"/>
      <c r="H8" s="30"/>
      <c r="I8" s="30"/>
      <c r="J8" s="30"/>
      <c r="L8" s="1"/>
    </row>
    <row r="9" spans="1:14" ht="25.5" x14ac:dyDescent="0.4">
      <c r="B9" s="2" t="s">
        <v>23</v>
      </c>
      <c r="C9" s="21">
        <v>1200</v>
      </c>
      <c r="D9" s="31"/>
      <c r="E9" s="31"/>
      <c r="F9" s="31"/>
      <c r="G9" s="31"/>
      <c r="H9" s="31"/>
      <c r="I9" s="31"/>
      <c r="J9" s="31"/>
      <c r="L9" s="1"/>
    </row>
    <row r="10" spans="1:14" ht="25.5" x14ac:dyDescent="0.4">
      <c r="B10" s="2" t="s">
        <v>22</v>
      </c>
      <c r="C10" s="22">
        <v>10</v>
      </c>
      <c r="D10" s="31"/>
      <c r="E10" s="31"/>
      <c r="F10" s="31"/>
      <c r="G10" s="31"/>
      <c r="H10" s="31"/>
      <c r="I10" s="31"/>
      <c r="J10" s="31"/>
      <c r="L10" s="1"/>
    </row>
    <row r="11" spans="1:14" ht="10.15" customHeight="1" x14ac:dyDescent="0.4">
      <c r="B11" s="2"/>
      <c r="C11" s="32"/>
      <c r="D11" s="32"/>
      <c r="E11" s="32"/>
      <c r="F11" s="32"/>
      <c r="G11" s="32"/>
      <c r="H11" s="32"/>
      <c r="I11" s="32"/>
      <c r="J11" s="32"/>
      <c r="L11" s="3"/>
    </row>
    <row r="12" spans="1:14" ht="25.5" x14ac:dyDescent="0.4">
      <c r="B12" s="2" t="s">
        <v>25</v>
      </c>
      <c r="C12" s="10">
        <f>IF($H$4*C7=0,"",ROUNDUP($H$4/C$7,2))</f>
        <v>8.11</v>
      </c>
      <c r="D12" s="10" t="str">
        <f>IF($H$4*D7=0,"",ROUNDUP($H$4/D$7,2))</f>
        <v/>
      </c>
      <c r="E12" s="10" t="str">
        <f>IF($H$4*E7=0,"",ROUNDUP($H$4/E$7,2))</f>
        <v/>
      </c>
      <c r="F12" s="10" t="str">
        <f>IF($H$4*F7=0,"",ROUNDUP($H$4/F$7,2))</f>
        <v/>
      </c>
      <c r="G12" s="10"/>
      <c r="H12" s="10"/>
      <c r="I12" s="10"/>
      <c r="J12" s="10"/>
      <c r="L12" s="9" t="s">
        <v>17</v>
      </c>
    </row>
    <row r="13" spans="1:14" ht="10.15" customHeight="1" x14ac:dyDescent="0.4">
      <c r="B13" s="1"/>
      <c r="C13" s="1"/>
      <c r="D13" s="1"/>
      <c r="E13" s="1"/>
      <c r="F13" s="1"/>
      <c r="G13" s="1"/>
      <c r="H13" s="1"/>
      <c r="I13" s="1"/>
      <c r="J13" s="1"/>
      <c r="L13" s="1"/>
    </row>
    <row r="14" spans="1:14" ht="25.5" x14ac:dyDescent="0.4">
      <c r="B14" s="2" t="s">
        <v>8</v>
      </c>
      <c r="C14" s="12">
        <f>IF(C9*C8*C7=0,"",ROUNDUP(C12*C9,0))</f>
        <v>9732</v>
      </c>
      <c r="D14" s="12" t="str">
        <f>IF(D10*D9*D7=0,"",ROUNDUP(D12*D10,0))</f>
        <v/>
      </c>
      <c r="E14" s="12" t="str">
        <f>IF(E10*E9*E7=0,"",ROUNDUP(E12*E10,0))</f>
        <v/>
      </c>
      <c r="F14" s="12" t="str">
        <f>IF(F10*F9*F7=0,"",ROUNDUP(F12*F10,0))</f>
        <v/>
      </c>
      <c r="G14" s="12"/>
      <c r="H14" s="12"/>
      <c r="I14" s="12"/>
      <c r="J14" s="12"/>
      <c r="L14" s="12">
        <f>SUM(C14:J14)</f>
        <v>9732</v>
      </c>
    </row>
    <row r="15" spans="1:14" ht="10.15" customHeight="1" x14ac:dyDescent="0.4">
      <c r="B15" s="1"/>
      <c r="C15" s="1"/>
      <c r="D15" s="1"/>
      <c r="E15" s="1"/>
      <c r="F15" s="1"/>
      <c r="G15" s="1"/>
      <c r="H15" s="1"/>
      <c r="I15" s="1"/>
      <c r="J15" s="1"/>
      <c r="L15" s="1"/>
    </row>
    <row r="16" spans="1:14" ht="25.5" x14ac:dyDescent="0.4">
      <c r="B16" s="2" t="s">
        <v>24</v>
      </c>
      <c r="C16" s="13">
        <f>IF(C9*C10*C8*C7=0,"",ROUNDUP(C14*C10,0))</f>
        <v>97320</v>
      </c>
      <c r="D16" s="13" t="str">
        <f>IF(D10*D9*D7=0,"",D14*D9)</f>
        <v/>
      </c>
      <c r="E16" s="13" t="str">
        <f>IF(E10*E9*E7=0,"",E14*E9)</f>
        <v/>
      </c>
      <c r="F16" s="13" t="str">
        <f>IF(F10*F9*F7=0,"",F14*F9)</f>
        <v/>
      </c>
      <c r="G16" s="13"/>
      <c r="H16" s="13"/>
      <c r="I16" s="13"/>
      <c r="J16" s="13"/>
      <c r="L16" s="13">
        <f>SUM(C16:J16)</f>
        <v>97320</v>
      </c>
    </row>
    <row r="17" spans="2:13" ht="10.15" customHeight="1" x14ac:dyDescent="0.4">
      <c r="B17" s="1"/>
      <c r="C17" s="1"/>
      <c r="D17" s="1"/>
      <c r="E17" s="1"/>
      <c r="F17" s="1"/>
      <c r="G17" s="1"/>
      <c r="H17" s="1"/>
      <c r="I17" s="1"/>
      <c r="J17" s="1"/>
      <c r="L17" s="1"/>
    </row>
    <row r="18" spans="2:13" ht="25.5" x14ac:dyDescent="0.4">
      <c r="B18" s="2" t="s">
        <v>14</v>
      </c>
      <c r="C18" s="11">
        <f>IF(C9*C8*C7=0,"",C16*C8)</f>
        <v>291960</v>
      </c>
      <c r="D18" s="11" t="str">
        <f>IF(D10*D8*D9*D7=0,"",ROUNDUP(D16*D8,0))</f>
        <v/>
      </c>
      <c r="E18" s="11" t="str">
        <f>IF(E10*E8*E9*E7=0,"",ROUNDUP(E16*E8,0))</f>
        <v/>
      </c>
      <c r="F18" s="11" t="str">
        <f>IF(F10*F8*F9*F7=0,"",ROUNDUP(F16*F8,0))</f>
        <v/>
      </c>
      <c r="G18" s="11"/>
      <c r="H18" s="11"/>
      <c r="I18" s="11"/>
      <c r="J18" s="11"/>
      <c r="L18" s="11">
        <f>SUM(C18:J18)</f>
        <v>291960</v>
      </c>
    </row>
    <row r="19" spans="2:13" s="1" customFormat="1" x14ac:dyDescent="0.4"/>
    <row r="20" spans="2:13" s="1" customFormat="1" x14ac:dyDescent="0.4">
      <c r="B20" s="34" t="s">
        <v>19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2:13" s="1" customFormat="1" x14ac:dyDescent="0.4"/>
    <row r="22" spans="2:13" s="1" customFormat="1" x14ac:dyDescent="0.4">
      <c r="B22" s="37"/>
      <c r="C22" s="37"/>
    </row>
    <row r="23" spans="2:13" s="1" customFormat="1" x14ac:dyDescent="0.4"/>
    <row r="24" spans="2:13" s="1" customFormat="1" x14ac:dyDescent="0.4"/>
    <row r="25" spans="2:13" s="1" customFormat="1" x14ac:dyDescent="0.4"/>
    <row r="26" spans="2:13" s="1" customFormat="1" x14ac:dyDescent="0.4"/>
    <row r="27" spans="2:13" s="1" customFormat="1" x14ac:dyDescent="0.4"/>
    <row r="28" spans="2:13" s="1" customFormat="1" x14ac:dyDescent="0.4"/>
    <row r="29" spans="2:13" s="1" customFormat="1" x14ac:dyDescent="0.4"/>
    <row r="30" spans="2:13" s="1" customFormat="1" x14ac:dyDescent="0.4"/>
    <row r="31" spans="2:13" s="1" customFormat="1" x14ac:dyDescent="0.4"/>
    <row r="32" spans="2:13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  <row r="159" s="1" customFormat="1" x14ac:dyDescent="0.4"/>
    <row r="160" s="1" customFormat="1" x14ac:dyDescent="0.4"/>
    <row r="161" s="1" customFormat="1" x14ac:dyDescent="0.4"/>
    <row r="162" s="1" customFormat="1" x14ac:dyDescent="0.4"/>
    <row r="163" s="1" customFormat="1" x14ac:dyDescent="0.4"/>
    <row r="164" s="1" customFormat="1" x14ac:dyDescent="0.4"/>
    <row r="165" s="1" customFormat="1" x14ac:dyDescent="0.4"/>
    <row r="166" s="1" customFormat="1" x14ac:dyDescent="0.4"/>
    <row r="167" s="1" customFormat="1" x14ac:dyDescent="0.4"/>
    <row r="168" s="1" customFormat="1" x14ac:dyDescent="0.4"/>
    <row r="169" s="1" customFormat="1" x14ac:dyDescent="0.4"/>
    <row r="170" s="1" customFormat="1" x14ac:dyDescent="0.4"/>
    <row r="171" s="1" customFormat="1" x14ac:dyDescent="0.4"/>
    <row r="172" s="1" customFormat="1" x14ac:dyDescent="0.4"/>
    <row r="173" s="1" customFormat="1" x14ac:dyDescent="0.4"/>
    <row r="174" s="1" customFormat="1" x14ac:dyDescent="0.4"/>
    <row r="175" s="1" customFormat="1" x14ac:dyDescent="0.4"/>
    <row r="176" s="1" customFormat="1" x14ac:dyDescent="0.4"/>
    <row r="177" s="1" customFormat="1" x14ac:dyDescent="0.4"/>
    <row r="178" s="1" customFormat="1" x14ac:dyDescent="0.4"/>
    <row r="179" s="1" customFormat="1" x14ac:dyDescent="0.4"/>
    <row r="180" s="1" customFormat="1" x14ac:dyDescent="0.4"/>
    <row r="181" s="1" customFormat="1" x14ac:dyDescent="0.4"/>
    <row r="182" s="1" customFormat="1" x14ac:dyDescent="0.4"/>
    <row r="183" s="1" customFormat="1" x14ac:dyDescent="0.4"/>
    <row r="184" s="1" customFormat="1" x14ac:dyDescent="0.4"/>
    <row r="185" s="1" customFormat="1" x14ac:dyDescent="0.4"/>
    <row r="186" s="1" customFormat="1" x14ac:dyDescent="0.4"/>
    <row r="187" s="1" customFormat="1" x14ac:dyDescent="0.4"/>
    <row r="188" s="1" customFormat="1" x14ac:dyDescent="0.4"/>
    <row r="189" s="1" customFormat="1" x14ac:dyDescent="0.4"/>
    <row r="190" s="1" customFormat="1" x14ac:dyDescent="0.4"/>
    <row r="191" s="1" customFormat="1" x14ac:dyDescent="0.4"/>
    <row r="192" s="1" customFormat="1" x14ac:dyDescent="0.4"/>
    <row r="193" s="1" customFormat="1" x14ac:dyDescent="0.4"/>
    <row r="194" s="1" customFormat="1" x14ac:dyDescent="0.4"/>
    <row r="195" s="1" customFormat="1" x14ac:dyDescent="0.4"/>
  </sheetData>
  <sheetProtection sheet="1" formatCells="0" formatColumns="0" formatRows="0" insertColumns="0" insertRows="0" insertHyperlinks="0" deleteColumns="0" deleteRows="0" sort="0" autoFilter="0" pivotTables="0"/>
  <mergeCells count="4">
    <mergeCell ref="B2:L2"/>
    <mergeCell ref="B20:M20"/>
    <mergeCell ref="B22:C22"/>
    <mergeCell ref="B1:N1"/>
  </mergeCells>
  <phoneticPr fontId="3"/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7BBD8-A743-4D79-B326-C5DEBD19D759}">
  <sheetPr>
    <tabColor rgb="FFCC99FF"/>
    <pageSetUpPr fitToPage="1"/>
  </sheetPr>
  <dimension ref="A1:AA195"/>
  <sheetViews>
    <sheetView showGridLines="0" view="pageBreakPreview" zoomScaleNormal="100" zoomScaleSheetLayoutView="100" workbookViewId="0">
      <selection activeCell="D4" sqref="D4"/>
    </sheetView>
  </sheetViews>
  <sheetFormatPr defaultRowHeight="18.75" x14ac:dyDescent="0.4"/>
  <cols>
    <col min="1" max="1" width="1.5" style="1" customWidth="1"/>
    <col min="2" max="2" width="28.875" bestFit="1" customWidth="1"/>
    <col min="3" max="10" width="15.125" customWidth="1"/>
    <col min="11" max="11" width="1.5" style="1" customWidth="1"/>
    <col min="12" max="12" width="15.125" customWidth="1"/>
    <col min="13" max="13" width="1.125" style="1" customWidth="1"/>
    <col min="14" max="27" width="8.75" style="1"/>
  </cols>
  <sheetData>
    <row r="1" spans="2:12" s="1" customFormat="1" ht="10.15" customHeight="1" x14ac:dyDescent="0.4"/>
    <row r="2" spans="2:12" ht="31.9" customHeight="1" x14ac:dyDescent="0.4">
      <c r="B2" s="33" t="s">
        <v>16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ht="10.15" customHeight="1" thickBot="1" x14ac:dyDescent="0.45">
      <c r="B3" s="1"/>
      <c r="C3" s="1"/>
      <c r="D3" s="1"/>
      <c r="E3" s="1"/>
      <c r="F3" s="1"/>
      <c r="G3" s="1"/>
      <c r="H3" s="1"/>
      <c r="I3" s="1"/>
      <c r="J3" s="1"/>
      <c r="L3" s="1"/>
    </row>
    <row r="4" spans="2:12" ht="26.25" thickBot="1" x14ac:dyDescent="0.45">
      <c r="B4" s="2" t="s">
        <v>1</v>
      </c>
      <c r="C4" s="6" t="s">
        <v>6</v>
      </c>
      <c r="D4" s="17">
        <v>100</v>
      </c>
      <c r="E4" s="7" t="s">
        <v>2</v>
      </c>
      <c r="F4" s="17">
        <v>130</v>
      </c>
      <c r="G4" s="8" t="s">
        <v>0</v>
      </c>
      <c r="H4" s="18">
        <f>F4-D4</f>
        <v>30</v>
      </c>
      <c r="I4" s="8" t="s">
        <v>7</v>
      </c>
      <c r="L4" s="5"/>
    </row>
    <row r="5" spans="2:12" ht="10.15" customHeight="1" x14ac:dyDescent="0.4">
      <c r="B5" s="1"/>
      <c r="C5" s="1"/>
      <c r="D5" s="1"/>
      <c r="E5" s="1"/>
      <c r="F5" s="1"/>
      <c r="G5" s="1"/>
      <c r="H5" s="1"/>
      <c r="I5" s="1"/>
      <c r="J5" s="1"/>
      <c r="L5" s="1"/>
    </row>
    <row r="6" spans="2:12" ht="25.5" x14ac:dyDescent="0.4">
      <c r="B6" s="2" t="s">
        <v>9</v>
      </c>
      <c r="C6" s="25" t="s">
        <v>10</v>
      </c>
      <c r="D6" s="25" t="s">
        <v>11</v>
      </c>
      <c r="E6" s="25" t="s">
        <v>12</v>
      </c>
      <c r="F6" s="25" t="s">
        <v>13</v>
      </c>
      <c r="G6" s="26"/>
      <c r="H6" s="26"/>
      <c r="I6" s="26"/>
      <c r="J6" s="26"/>
    </row>
    <row r="7" spans="2:12" ht="25.5" x14ac:dyDescent="0.4">
      <c r="B7" s="2" t="s">
        <v>3</v>
      </c>
      <c r="C7" s="14">
        <v>7.9</v>
      </c>
      <c r="D7" s="14">
        <v>5.9</v>
      </c>
      <c r="E7" s="14">
        <v>3.7</v>
      </c>
      <c r="F7" s="14">
        <v>2.9</v>
      </c>
      <c r="G7" s="19"/>
      <c r="H7" s="19"/>
      <c r="I7" s="19"/>
      <c r="J7" s="19"/>
      <c r="L7" s="1"/>
    </row>
    <row r="8" spans="2:12" ht="25.5" x14ac:dyDescent="0.4">
      <c r="B8" s="2" t="s">
        <v>4</v>
      </c>
      <c r="C8" s="15">
        <v>10</v>
      </c>
      <c r="D8" s="15">
        <v>5</v>
      </c>
      <c r="E8" s="15">
        <v>3</v>
      </c>
      <c r="F8" s="15">
        <v>1</v>
      </c>
      <c r="G8" s="20"/>
      <c r="H8" s="20"/>
      <c r="I8" s="20"/>
      <c r="J8" s="20"/>
      <c r="L8" s="1"/>
    </row>
    <row r="9" spans="2:12" ht="25.5" x14ac:dyDescent="0.4">
      <c r="B9" s="2" t="s">
        <v>23</v>
      </c>
      <c r="C9" s="16">
        <v>150</v>
      </c>
      <c r="D9" s="16">
        <v>200</v>
      </c>
      <c r="E9" s="16">
        <v>1200</v>
      </c>
      <c r="F9" s="16">
        <v>550</v>
      </c>
      <c r="G9" s="21"/>
      <c r="H9" s="21"/>
      <c r="I9" s="21"/>
      <c r="J9" s="21"/>
      <c r="L9" s="1"/>
    </row>
    <row r="10" spans="2:12" ht="25.5" x14ac:dyDescent="0.4">
      <c r="B10" s="2" t="s">
        <v>22</v>
      </c>
      <c r="C10" s="23">
        <v>10</v>
      </c>
      <c r="D10" s="23">
        <v>10</v>
      </c>
      <c r="E10" s="23">
        <v>10</v>
      </c>
      <c r="F10" s="23">
        <v>18</v>
      </c>
      <c r="G10" s="22"/>
      <c r="H10" s="22"/>
      <c r="I10" s="22"/>
      <c r="J10" s="22"/>
      <c r="L10" s="1"/>
    </row>
    <row r="11" spans="2:12" ht="10.15" customHeight="1" x14ac:dyDescent="0.4">
      <c r="B11" s="2"/>
      <c r="C11" s="4"/>
      <c r="D11" s="4"/>
      <c r="E11" s="4"/>
      <c r="F11" s="4"/>
      <c r="G11" s="4"/>
      <c r="H11" s="4"/>
      <c r="I11" s="4"/>
      <c r="J11" s="4"/>
      <c r="L11" s="3"/>
    </row>
    <row r="12" spans="2:12" ht="25.5" x14ac:dyDescent="0.4">
      <c r="B12" s="2" t="s">
        <v>5</v>
      </c>
      <c r="C12" s="10">
        <f>IF($H$4*C7=0,"",ROUNDUP($H$4/C$7,2))</f>
        <v>3.8</v>
      </c>
      <c r="D12" s="10">
        <f t="shared" ref="D12:J12" si="0">IF($H$4*D7=0,"",ROUNDUP($H$4/D$7,2))</f>
        <v>5.09</v>
      </c>
      <c r="E12" s="10">
        <f t="shared" si="0"/>
        <v>8.11</v>
      </c>
      <c r="F12" s="10">
        <f t="shared" si="0"/>
        <v>10.35</v>
      </c>
      <c r="G12" s="10" t="str">
        <f t="shared" si="0"/>
        <v/>
      </c>
      <c r="H12" s="10" t="str">
        <f t="shared" si="0"/>
        <v/>
      </c>
      <c r="I12" s="10" t="str">
        <f t="shared" si="0"/>
        <v/>
      </c>
      <c r="J12" s="10" t="str">
        <f t="shared" si="0"/>
        <v/>
      </c>
      <c r="L12" s="9" t="s">
        <v>17</v>
      </c>
    </row>
    <row r="13" spans="2:12" ht="10.15" customHeight="1" x14ac:dyDescent="0.4">
      <c r="B13" s="1"/>
      <c r="C13" s="1"/>
      <c r="D13" s="1"/>
      <c r="E13" s="1"/>
      <c r="F13" s="1"/>
      <c r="G13" s="1"/>
      <c r="H13" s="1"/>
      <c r="I13" s="1"/>
      <c r="J13" s="1"/>
      <c r="L13" s="1"/>
    </row>
    <row r="14" spans="2:12" ht="25.5" x14ac:dyDescent="0.4">
      <c r="B14" s="2" t="s">
        <v>8</v>
      </c>
      <c r="C14" s="12">
        <f>IF(C9*C8*C7=0,"",ROUNDUP(C12*C9,0))</f>
        <v>570</v>
      </c>
      <c r="D14" s="12">
        <f>IF(D9*D8*D7=0,"",ROUNDUP(D12*D9,0))</f>
        <v>1018</v>
      </c>
      <c r="E14" s="12">
        <f>IF(E9*E8*E7=0,"",ROUNDUP(E12*E9,0))</f>
        <v>9732</v>
      </c>
      <c r="F14" s="12">
        <f>IF(F9*F8*F7=0,"",ROUNDUP(F12*F9,0))</f>
        <v>5693</v>
      </c>
      <c r="G14" s="12" t="str">
        <f>IF(G9*G8*G7=0,"",ROUNDUP(G12*G9,0))</f>
        <v/>
      </c>
      <c r="H14" s="12" t="str">
        <f>IF(H9*H8*H7=0,"",ROUNDUP(H12*H9,0))</f>
        <v/>
      </c>
      <c r="I14" s="12" t="str">
        <f>IF(I9*I8*I7=0,"",ROUNDUP(I12*I9,0))</f>
        <v/>
      </c>
      <c r="J14" s="12" t="str">
        <f>IF(J9*J8*J7=0,"",ROUNDUP(J12*J9,0))</f>
        <v/>
      </c>
      <c r="L14" s="12">
        <f>SUM(C14:J14)</f>
        <v>17013</v>
      </c>
    </row>
    <row r="15" spans="2:12" ht="10.15" customHeight="1" x14ac:dyDescent="0.4">
      <c r="B15" s="1"/>
      <c r="C15" s="1"/>
      <c r="D15" s="1"/>
      <c r="E15" s="1"/>
      <c r="F15" s="1"/>
      <c r="G15" s="1"/>
      <c r="H15" s="1"/>
      <c r="I15" s="1"/>
      <c r="J15" s="1"/>
      <c r="L15" s="1"/>
    </row>
    <row r="16" spans="2:12" ht="25.5" x14ac:dyDescent="0.4">
      <c r="B16" s="2" t="s">
        <v>24</v>
      </c>
      <c r="C16" s="11">
        <f>IF(C9*C10*C8*C7=0,"",ROUNDUP(C14*C10,0))</f>
        <v>5700</v>
      </c>
      <c r="D16" s="11">
        <f>IF(D9*D10*D8*D7=0,"",ROUNDUP(D14*D10,0))</f>
        <v>10180</v>
      </c>
      <c r="E16" s="11">
        <f>IF(E9*E10*E8*E7=0,"",ROUNDUP(E14*E10,0))</f>
        <v>97320</v>
      </c>
      <c r="F16" s="11">
        <f>IF(F9*F10*F8*F7=0,"",ROUNDUP(F14*F10,0))</f>
        <v>102474</v>
      </c>
      <c r="G16" s="11" t="str">
        <f>IF(G9*G10*G8*G7=0,"",ROUNDUP(G14*G10,0))</f>
        <v/>
      </c>
      <c r="H16" s="11" t="str">
        <f>IF(H9*H10*H8*H7=0,"",ROUNDUP(H14*H10,0))</f>
        <v/>
      </c>
      <c r="I16" s="11" t="str">
        <f>IF(I9*I10*I8*I7=0,"",ROUNDUP(I14*I10,0))</f>
        <v/>
      </c>
      <c r="J16" s="11" t="str">
        <f>IF(J9*J10*J8*J7=0,"",ROUNDUP(J14*J10,0))</f>
        <v/>
      </c>
      <c r="L16" s="11">
        <f>SUM(C16:J16)</f>
        <v>215674</v>
      </c>
    </row>
    <row r="17" spans="2:13" ht="10.15" customHeight="1" x14ac:dyDescent="0.4">
      <c r="B17" s="1"/>
      <c r="C17" s="1"/>
      <c r="D17" s="1"/>
      <c r="E17" s="1"/>
      <c r="F17" s="1"/>
      <c r="G17" s="1"/>
      <c r="H17" s="1"/>
      <c r="I17" s="1"/>
      <c r="J17" s="1"/>
      <c r="L17" s="1"/>
    </row>
    <row r="18" spans="2:13" ht="25.5" x14ac:dyDescent="0.4">
      <c r="B18" s="2" t="s">
        <v>14</v>
      </c>
      <c r="C18" s="13">
        <f>IF(C9*C8*C7=0,"",C16*C8)</f>
        <v>57000</v>
      </c>
      <c r="D18" s="13">
        <f>IF(D9*D8*D7=0,"",D16*D8)</f>
        <v>50900</v>
      </c>
      <c r="E18" s="13">
        <f>IF(E9*E8*E7=0,"",E16*E8)</f>
        <v>291960</v>
      </c>
      <c r="F18" s="13">
        <f>IF(F9*F8*F7=0,"",F16*F8)</f>
        <v>102474</v>
      </c>
      <c r="G18" s="13" t="str">
        <f>IF(G9*G8*G7=0,"",G16*G8)</f>
        <v/>
      </c>
      <c r="H18" s="13" t="str">
        <f>IF(H9*H8*H7=0,"",H16*H8)</f>
        <v/>
      </c>
      <c r="I18" s="13" t="str">
        <f>IF(I9*I8*I7=0,"",I16*I8)</f>
        <v/>
      </c>
      <c r="J18" s="13" t="str">
        <f>IF(J9*J8*J7=0,"",J16*J8)</f>
        <v/>
      </c>
      <c r="L18" s="13">
        <f>SUM(C18:J18)</f>
        <v>502334</v>
      </c>
    </row>
    <row r="19" spans="2:13" s="1" customFormat="1" x14ac:dyDescent="0.4"/>
    <row r="20" spans="2:13" s="1" customFormat="1" x14ac:dyDescent="0.4">
      <c r="B20" s="34" t="s">
        <v>18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2:13" s="1" customFormat="1" x14ac:dyDescent="0.4"/>
    <row r="22" spans="2:13" s="1" customFormat="1" x14ac:dyDescent="0.4">
      <c r="B22" s="24"/>
    </row>
    <row r="23" spans="2:13" s="1" customFormat="1" x14ac:dyDescent="0.4"/>
    <row r="25" spans="2:13" s="1" customFormat="1" x14ac:dyDescent="0.4"/>
    <row r="27" spans="2:13" s="1" customFormat="1" x14ac:dyDescent="0.4"/>
    <row r="28" spans="2:13" s="1" customFormat="1" x14ac:dyDescent="0.4"/>
    <row r="29" spans="2:13" s="1" customFormat="1" x14ac:dyDescent="0.4"/>
    <row r="30" spans="2:13" s="1" customFormat="1" x14ac:dyDescent="0.4"/>
    <row r="31" spans="2:13" s="1" customFormat="1" x14ac:dyDescent="0.4"/>
    <row r="32" spans="2:13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  <row r="159" s="1" customFormat="1" x14ac:dyDescent="0.4"/>
    <row r="160" s="1" customFormat="1" x14ac:dyDescent="0.4"/>
    <row r="161" s="1" customFormat="1" x14ac:dyDescent="0.4"/>
    <row r="162" s="1" customFormat="1" x14ac:dyDescent="0.4"/>
    <row r="163" s="1" customFormat="1" x14ac:dyDescent="0.4"/>
    <row r="164" s="1" customFormat="1" x14ac:dyDescent="0.4"/>
    <row r="165" s="1" customFormat="1" x14ac:dyDescent="0.4"/>
    <row r="166" s="1" customFormat="1" x14ac:dyDescent="0.4"/>
    <row r="167" s="1" customFormat="1" x14ac:dyDescent="0.4"/>
    <row r="168" s="1" customFormat="1" x14ac:dyDescent="0.4"/>
    <row r="169" s="1" customFormat="1" x14ac:dyDescent="0.4"/>
    <row r="170" s="1" customFormat="1" x14ac:dyDescent="0.4"/>
    <row r="171" s="1" customFormat="1" x14ac:dyDescent="0.4"/>
    <row r="172" s="1" customFormat="1" x14ac:dyDescent="0.4"/>
    <row r="173" s="1" customFormat="1" x14ac:dyDescent="0.4"/>
    <row r="174" s="1" customFormat="1" x14ac:dyDescent="0.4"/>
    <row r="175" s="1" customFormat="1" x14ac:dyDescent="0.4"/>
    <row r="176" s="1" customFormat="1" x14ac:dyDescent="0.4"/>
    <row r="177" s="1" customFormat="1" x14ac:dyDescent="0.4"/>
    <row r="178" s="1" customFormat="1" x14ac:dyDescent="0.4"/>
    <row r="179" s="1" customFormat="1" x14ac:dyDescent="0.4"/>
    <row r="180" s="1" customFormat="1" x14ac:dyDescent="0.4"/>
    <row r="181" s="1" customFormat="1" x14ac:dyDescent="0.4"/>
    <row r="182" s="1" customFormat="1" x14ac:dyDescent="0.4"/>
    <row r="183" s="1" customFormat="1" x14ac:dyDescent="0.4"/>
    <row r="184" s="1" customFormat="1" x14ac:dyDescent="0.4"/>
    <row r="185" s="1" customFormat="1" x14ac:dyDescent="0.4"/>
    <row r="186" s="1" customFormat="1" x14ac:dyDescent="0.4"/>
    <row r="187" s="1" customFormat="1" x14ac:dyDescent="0.4"/>
    <row r="188" s="1" customFormat="1" x14ac:dyDescent="0.4"/>
    <row r="189" s="1" customFormat="1" x14ac:dyDescent="0.4"/>
    <row r="190" s="1" customFormat="1" x14ac:dyDescent="0.4"/>
    <row r="191" s="1" customFormat="1" x14ac:dyDescent="0.4"/>
    <row r="192" s="1" customFormat="1" x14ac:dyDescent="0.4"/>
    <row r="193" s="1" customFormat="1" x14ac:dyDescent="0.4"/>
    <row r="194" s="1" customFormat="1" x14ac:dyDescent="0.4"/>
    <row r="195" s="1" customFormat="1" x14ac:dyDescent="0.4"/>
  </sheetData>
  <sheetProtection sheet="1" formatCells="0" formatColumns="0" formatRows="0" insertColumns="0" insertRows="0" insertHyperlinks="0" deleteColumns="0" deleteRows="0" sort="0" autoFilter="0" pivotTables="0"/>
  <protectedRanges>
    <protectedRange sqref="D4 F4 C6:J10" name="範囲1"/>
  </protectedRanges>
  <mergeCells count="2">
    <mergeCell ref="B2:L2"/>
    <mergeCell ref="B20:M20"/>
  </mergeCells>
  <phoneticPr fontId="3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使い方の説明</vt:lpstr>
      <vt:lpstr>シミュレーションシート</vt:lpstr>
      <vt:lpstr>シミュレーションシート!Print_Area</vt:lpstr>
      <vt:lpstr>使い方の説明!Print_Area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森高弘純</dc:creator>
  <cp:lastModifiedBy>Nikka-Naga</cp:lastModifiedBy>
  <cp:lastPrinted>2022-04-06T04:29:11Z</cp:lastPrinted>
  <dcterms:created xsi:type="dcterms:W3CDTF">2022-03-14T02:23:59Z</dcterms:created>
  <dcterms:modified xsi:type="dcterms:W3CDTF">2022-04-06T04:32:54Z</dcterms:modified>
</cp:coreProperties>
</file>